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<sst xmlns="http://schemas.openxmlformats.org/spreadsheetml/2006/main" count="82" uniqueCount="72">
  <si>
    <t>Расчет целевого значения индикатора</t>
  </si>
  <si>
    <t>Дф – фактическое поступление налоговых и неналоговых доходов бюджета района, администрируемых соответствующим главным администратором доходов, за отчетный год</t>
  </si>
  <si>
    <t>МЗ – сумма фактического объема оказанных муниципальных услуг соответствующим ГРБС (подведомственным учреждением)</t>
  </si>
  <si>
    <t xml:space="preserve">МЗ – сумма муниципального задания на оказание муниципальных услуг, установленного постановлением администрации района соответствующему ГРБС </t>
  </si>
  <si>
    <t>Бальная оценка         (5 или 0)</t>
  </si>
  <si>
    <t>SUM МЦП – сумма кассовых расходов соответствующего ГРБС на реализацию муниципальных целевых программ</t>
  </si>
  <si>
    <t>SUM МЦП – сумма бюджетных ассигнований, установленных бюджетной росписью соответствующему ГРБС на реализацию муниципальных целевых программ</t>
  </si>
  <si>
    <r>
      <t xml:space="preserve"> SUM ЦР</t>
    </r>
    <r>
      <rPr>
        <vertAlign val="subscript"/>
        <sz val="8"/>
        <rFont val="Times New Roman"/>
        <family val="1"/>
      </rPr>
      <t>n</t>
    </r>
    <r>
      <rPr>
        <sz val="8"/>
        <rFont val="Times New Roman"/>
        <family val="1"/>
      </rPr>
      <t xml:space="preserve"> – бюджетные ассигнования, установленные бюджетной росписью соответствующему ГРБС за счет целевых безвозмездных поступлений</t>
    </r>
  </si>
  <si>
    <t xml:space="preserve">Бальная оценка             </t>
  </si>
  <si>
    <t xml:space="preserve">Бальная оценка               </t>
  </si>
  <si>
    <t xml:space="preserve">Бальная оценка           </t>
  </si>
  <si>
    <t xml:space="preserve">Бальная оценка      </t>
  </si>
  <si>
    <t>А4i  - исполнение по расходам i-го муниципального района (городского округа) в IV квартале текущего финансового года без учета расходов, произведенных за счет целевых средств, поступивших из областного бюджет</t>
  </si>
  <si>
    <t>А1i  - исполнение по расходам i-го муниципального района (городского округа) в I квартале текущего финансового года без учета расходов, произведенных за счет целевых средств, поступивших из областного бюджета</t>
  </si>
  <si>
    <t>А2i - исполнение по расходам i-го муниципального района (городского округа) во II квартале текущего финансового года без учета расходов, произведенных за счет целевых средств, поступивших из областного бюджета</t>
  </si>
  <si>
    <t>А3i  - исполнение по расходам i-го муниципального района (городского округа) в III квартале текущего финансового года без учета расходов, произведенных за счет целевых средств, поступивших из областного бюджета</t>
  </si>
  <si>
    <t>Бальная оценка</t>
  </si>
  <si>
    <t xml:space="preserve">Бальная оценка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</si>
  <si>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Главные распорядители средств бюджета Котельничского района</t>
  </si>
  <si>
    <t xml:space="preserve"> 1. Администрация района </t>
  </si>
  <si>
    <t xml:space="preserve"> 2. Котельничская районная Дума</t>
  </si>
  <si>
    <t xml:space="preserve"> 3. РУО</t>
  </si>
  <si>
    <t xml:space="preserve"> 4. Управление имуществом и земельными ресурсами</t>
  </si>
  <si>
    <t xml:space="preserve"> 5.Управление сельского хозяйства</t>
  </si>
  <si>
    <t xml:space="preserve"> 6. Финансовое управление</t>
  </si>
  <si>
    <t>SUM МЦП – объем бюджетных ассигнований, предусмотренных соответствующему ГРБС сводной бюджетной росписью бюджета района на реализацию муниципальных целевых программ (с учетом финансирования программ за счет субсидий и иных межбюджетных трансфертов из областного бюджета)</t>
  </si>
  <si>
    <t>SUM МЗ - объем бюджетных ассигнований, сформированных по соответствующему ГРБС в соответствии с муниципальным заданием (первоначальный план бюджетных ассигнований без учета изменений, вносимых в течение года)</t>
  </si>
  <si>
    <t>SUM БА – общий объем бюджетных ассигнований по соответствующему ГРБС</t>
  </si>
  <si>
    <t>SUM ФЦП - объем бюджетных ассигнований, предусмотренных соответствующему ГРБС на реализацию федеральных целевых программ</t>
  </si>
  <si>
    <t>SUM ОЦП - объем бюджетных ассигнований, предусмотренных соответствующему ГРБС на реализацию областных целевых программ</t>
  </si>
  <si>
    <r>
      <t xml:space="preserve"> </t>
    </r>
    <r>
      <rPr>
        <sz val="8"/>
        <color indexed="8"/>
        <rFont val="Times New Roman"/>
        <family val="1"/>
      </rPr>
      <t>SUM МЦП - объем бюджетных ассигнований, предусмотренных соответствующему ГРБС на реализацию муниципальных целевых программ</t>
    </r>
  </si>
  <si>
    <t>Дп – уточненные прогнозируемые объемы поступлений налоговых и неналоговых доходов бюджета района, администрируемых соответствующим главным администратором доходов, в соответствии с решением о бюджете района за отчетный год</t>
  </si>
  <si>
    <r>
      <t>SUM ЦР</t>
    </r>
    <r>
      <rPr>
        <vertAlign val="subscript"/>
        <sz val="8"/>
        <rFont val="Times New Roman"/>
        <family val="1"/>
      </rPr>
      <t xml:space="preserve">ф </t>
    </r>
    <r>
      <rPr>
        <sz val="8"/>
        <rFont val="Times New Roman"/>
        <family val="1"/>
      </rPr>
      <t>– кассовые расходы соответствующего ГРБС, проводимые за счет целевых безвозмездных поступлений</t>
    </r>
  </si>
  <si>
    <t>SUM ВЦП - объем бюджетных ассигнований, предусмотренных соответствующему ГРБС сводной бюджетной росписью бюджета района на реализацию ведомственных целевых программ</t>
  </si>
  <si>
    <t>SUM БА – общий объем бюджетных ассигнований, предусмотренных соответствующему ГРБС сводной бюджетной росписью бюджета района</t>
  </si>
  <si>
    <r>
      <t>SUM ЦС – объем бюджетных ассигнований, предусмотренных соответствующему ГРБС сводной бюджетной росписью бюджета района за счет субвенций вышестоящего бюджета</t>
    </r>
    <r>
      <rPr>
        <sz val="8"/>
        <rFont val="Times New Roman"/>
        <family val="1"/>
      </rPr>
      <t xml:space="preserve"> </t>
    </r>
  </si>
  <si>
    <r>
      <t>SUM МБТ - объем бюджетных ассигнований, предусмотренных соответствующему ГРБС за счет целевых межбюджетных трансфертов</t>
    </r>
    <r>
      <rPr>
        <sz val="8"/>
        <rFont val="Times New Roman"/>
        <family val="1"/>
      </rPr>
      <t xml:space="preserve">  </t>
    </r>
  </si>
  <si>
    <t>Бальная оценка        (3 или 2)</t>
  </si>
  <si>
    <t>Уа - количество автономных учреждений, находящихся в ведомственной подчиненности у соответствующего ГРБС</t>
  </si>
  <si>
    <t xml:space="preserve">Уп - общее количество муниципальных бюджетных учреждений, находящихся в ведомственной подчиненности у соответствующего ГРБС </t>
  </si>
  <si>
    <t>Бальная оценка       (2;1;-1)</t>
  </si>
  <si>
    <t>Бальная оценка       (5; 2; -1)</t>
  </si>
  <si>
    <t>Бальная оценка       (5;2;0)</t>
  </si>
  <si>
    <t>Ув– общее количество уведомлений об изменении бюджетных ассигнований  бюджета района за год по соответствующему ГРБС</t>
  </si>
  <si>
    <t>Кпбс – количество подведомственных получателей бюджетных средств</t>
  </si>
  <si>
    <t>Бальная оценка         (3;1;-1)</t>
  </si>
  <si>
    <t xml:space="preserve">Р 4.4 Наличие фактов отказа в санкционировании оплаты денежных обязательств </t>
  </si>
  <si>
    <t>Бальная оценка        (3 или -1)</t>
  </si>
  <si>
    <r>
      <t>П</t>
    </r>
    <r>
      <rPr>
        <sz val="5"/>
        <rFont val="Times New Roman"/>
        <family val="1"/>
      </rPr>
      <t xml:space="preserve">11 </t>
    </r>
    <r>
      <rPr>
        <sz val="8"/>
        <rFont val="Times New Roman"/>
        <family val="1"/>
      </rPr>
      <t>- наличие фактов представления в  финансовое управление соответствующим ГРБС бюджетной отчетности с нарушением сроков</t>
    </r>
  </si>
  <si>
    <r>
      <t>П</t>
    </r>
    <r>
      <rPr>
        <sz val="5"/>
        <rFont val="Times New Roman"/>
        <family val="1"/>
      </rPr>
      <t xml:space="preserve">12 </t>
    </r>
    <r>
      <rPr>
        <sz val="8"/>
        <rFont val="Times New Roman"/>
        <family val="1"/>
      </rPr>
      <t>- наличие фактов представления в  финансовое управление соответствующим ГРБС бюджетной отчетности с нарушением установленного порядка ее сотавления и представления, выявленных в отчетном году</t>
    </r>
  </si>
  <si>
    <r>
      <t>П</t>
    </r>
    <r>
      <rPr>
        <vertAlign val="subscript"/>
        <sz val="8"/>
        <rFont val="Times New Roman"/>
        <family val="1"/>
      </rPr>
      <t xml:space="preserve">10 </t>
    </r>
    <r>
      <rPr>
        <sz val="8"/>
        <rFont val="Times New Roman"/>
        <family val="1"/>
      </rPr>
      <t>- наличие необоснованной дебиторской задолженности у соответствующего ГРБС с учетом его подведомственных учреждений, установленной в ходе проверок, проводимых финансовым управлением администрации Котельничского района в отчетном году</t>
    </r>
  </si>
  <si>
    <r>
      <t>П</t>
    </r>
    <r>
      <rPr>
        <vertAlign val="subscript"/>
        <sz val="8"/>
        <rFont val="Times New Roman"/>
        <family val="1"/>
      </rPr>
      <t>9</t>
    </r>
    <r>
      <rPr>
        <sz val="8"/>
        <rFont val="Times New Roman"/>
        <family val="1"/>
      </rPr>
      <t xml:space="preserve"> - количество фактов отказа в санкионировании оплаты денежных обязательств </t>
    </r>
  </si>
  <si>
    <r>
      <t>П</t>
    </r>
    <r>
      <rPr>
        <sz val="5"/>
        <rFont val="Times New Roman"/>
        <family val="1"/>
      </rPr>
      <t xml:space="preserve">13 </t>
    </r>
    <r>
      <rPr>
        <sz val="8"/>
        <rFont val="Times New Roman"/>
        <family val="1"/>
      </rPr>
      <t>- наличие установленных фактов нецелевого использования бюджетных средств у соответствующего ГРБС с учетом его подведомственных учреждений за отчетный год</t>
    </r>
  </si>
  <si>
    <r>
      <t>П</t>
    </r>
    <r>
      <rPr>
        <sz val="5"/>
        <rFont val="Times New Roman"/>
        <family val="1"/>
      </rPr>
      <t xml:space="preserve">14 </t>
    </r>
    <r>
      <rPr>
        <sz val="8"/>
        <rFont val="Times New Roman"/>
        <family val="1"/>
      </rPr>
      <t>- наличие установленных фактов неэффективного использования денежных и материальных ресурсов у соответствующего ГРБС с учетом его подведомственных учреждений за отчетный год</t>
    </r>
  </si>
  <si>
    <r>
      <t>П</t>
    </r>
    <r>
      <rPr>
        <sz val="5"/>
        <rFont val="Times New Roman"/>
        <family val="1"/>
      </rPr>
      <t xml:space="preserve">15 </t>
    </r>
    <r>
      <rPr>
        <sz val="8"/>
        <rFont val="Times New Roman"/>
        <family val="1"/>
      </rPr>
      <t>- наличие установленных фактов неправомерного использования бюджетных средств у соответствующего ГРБС с учетом его подведомственных учреждений за отчетный год</t>
    </r>
  </si>
  <si>
    <r>
      <t xml:space="preserve">Р16 Отклонение расходов бюджета в IV квартале от среднего объема расходов за I-Ш кварталы, без учета расходов,
произведенных за счет целевых средств, поступивших из областного бюджета                                                                                                    </t>
    </r>
    <r>
      <rPr>
        <b/>
        <sz val="8"/>
        <color indexed="10"/>
        <rFont val="Times New Roman"/>
        <family val="1"/>
      </rPr>
      <t>за отчетный год</t>
    </r>
    <r>
      <rPr>
        <b/>
        <sz val="8"/>
        <rFont val="Times New Roman"/>
        <family val="1"/>
      </rPr>
      <t xml:space="preserve">
</t>
    </r>
  </si>
  <si>
    <t>Бальная оценка (2;1;0)</t>
  </si>
  <si>
    <t>Мониторинг оценки качества финансового управления главными распорядителями бюджетных средств бюджета Котельничского  района  Кировской области согласно Постановления от 30.03.2011 № 123  "Об утверждении порядка проведения мониторинга качества финансового Управления  главными распорядителями бюджетных средств бюджета Котельничского района Кировской области" за 2013 год</t>
  </si>
  <si>
    <r>
      <t xml:space="preserve">Р1.1 "Планирование бюджетных ассигнований на содержание  подведомственных учреждений в рамках целевых программ </t>
    </r>
    <r>
      <rPr>
        <b/>
        <sz val="8"/>
        <color indexed="10"/>
        <rFont val="Times New Roman"/>
        <family val="1"/>
      </rPr>
      <t>за 2013 год</t>
    </r>
  </si>
  <si>
    <r>
      <t>Р1.2 Планирование бюджетных ассигнований на предоставление муниципальных услуг в соответствии с муниципальным заданием</t>
    </r>
    <r>
      <rPr>
        <b/>
        <sz val="10"/>
        <color indexed="10"/>
        <rFont val="Times New Roman"/>
        <family val="1"/>
      </rPr>
      <t xml:space="preserve"> </t>
    </r>
    <r>
      <rPr>
        <b/>
        <sz val="8"/>
        <color indexed="10"/>
        <rFont val="Times New Roman"/>
        <family val="1"/>
      </rPr>
      <t>за 2013 год</t>
    </r>
  </si>
  <si>
    <r>
      <t xml:space="preserve">Р 1.3 Развитие сети автономных учреждений, находящихся в ведомственной подчиненности ГРБС </t>
    </r>
    <r>
      <rPr>
        <b/>
        <sz val="8"/>
        <color indexed="10"/>
        <rFont val="Times New Roman"/>
        <family val="1"/>
      </rPr>
      <t xml:space="preserve">за 2013 год </t>
    </r>
  </si>
  <si>
    <r>
      <t xml:space="preserve">Р 2.1 Внесение изменений в сводную бюджетную роспись ГРБС в части  перераспределения бюджетных ассигнований между подведомственными учреждениями  </t>
    </r>
    <r>
      <rPr>
        <b/>
        <sz val="8"/>
        <color indexed="10"/>
        <rFont val="Times New Roman"/>
        <family val="1"/>
      </rPr>
      <t>за 2013 год</t>
    </r>
  </si>
  <si>
    <r>
      <t xml:space="preserve">Р 3.1 Отклонения фактически поступивших доходов в бюджет района от прогнозируемых объемов поступлений, администрируемых учреждением         </t>
    </r>
    <r>
      <rPr>
        <b/>
        <sz val="8"/>
        <color indexed="10"/>
        <rFont val="Times New Roman"/>
        <family val="1"/>
      </rPr>
      <t>за 2013 год</t>
    </r>
  </si>
  <si>
    <r>
      <t>Р 4.1 Выполнение муниципального задания на оказание муниципальных услуг (в количественном выражении)</t>
    </r>
    <r>
      <rPr>
        <b/>
        <sz val="10"/>
        <color indexed="10"/>
        <rFont val="Times New Roman"/>
        <family val="1"/>
      </rPr>
      <t xml:space="preserve"> </t>
    </r>
    <r>
      <rPr>
        <b/>
        <sz val="8"/>
        <color indexed="10"/>
        <rFont val="Times New Roman"/>
        <family val="1"/>
      </rPr>
      <t>за 2013 год</t>
    </r>
  </si>
  <si>
    <r>
      <t xml:space="preserve">Р 4.2 Отклонение кассовых расходов от бюджетных ассигнований, установленных бюджетной росписью соответствующему ГРБС на реализацию муниципальных целевых программ </t>
    </r>
    <r>
      <rPr>
        <b/>
        <sz val="8"/>
        <color indexed="10"/>
        <rFont val="Times New Roman"/>
        <family val="1"/>
      </rPr>
      <t>за 2013 год</t>
    </r>
  </si>
  <si>
    <r>
      <t xml:space="preserve">Р 4.3 Отклонение кассовых расходов от бюджетных ассигнований, установленных бюджетной росписью соответствующему ГРБС за счет целевых безвозмездных поступлений (субвенций, субсидий и иных медбюджетных трансфертов) </t>
    </r>
    <r>
      <rPr>
        <b/>
        <sz val="8"/>
        <color indexed="10"/>
        <rFont val="Times New Roman"/>
        <family val="1"/>
      </rPr>
      <t>за 2013 год</t>
    </r>
  </si>
  <si>
    <r>
      <t xml:space="preserve">Р 5.1 Наличие необоснованной дебиторской задолженнности по результатам проведенных проверок </t>
    </r>
    <r>
      <rPr>
        <b/>
        <sz val="8"/>
        <color indexed="10"/>
        <rFont val="Times New Roman"/>
        <family val="1"/>
      </rPr>
      <t>за 2013 год</t>
    </r>
  </si>
  <si>
    <r>
      <t xml:space="preserve">Р 5.2 Своевременность представления в финансовое управление администрации Котельничского  района бюджетной отчетности </t>
    </r>
    <r>
      <rPr>
        <b/>
        <sz val="8"/>
        <color indexed="10"/>
        <rFont val="Times New Roman"/>
        <family val="1"/>
      </rPr>
      <t>за 2013 год</t>
    </r>
  </si>
  <si>
    <r>
      <t xml:space="preserve">Р 6.1 Наличие фактов нецелевого использования бюджетных средств                   </t>
    </r>
    <r>
      <rPr>
        <b/>
        <sz val="8"/>
        <color indexed="10"/>
        <rFont val="Times New Roman"/>
        <family val="1"/>
      </rPr>
      <t>за 2013 год</t>
    </r>
    <r>
      <rPr>
        <b/>
        <sz val="8"/>
        <rFont val="Times New Roman"/>
        <family val="1"/>
      </rPr>
      <t xml:space="preserve">                                                                                                                    </t>
    </r>
  </si>
  <si>
    <r>
      <t xml:space="preserve">Р 5.3 Качество составления бюджетной отчетности  </t>
    </r>
    <r>
      <rPr>
        <b/>
        <sz val="8"/>
        <color indexed="10"/>
        <rFont val="Times New Roman"/>
        <family val="1"/>
      </rPr>
      <t>за 2013 год</t>
    </r>
  </si>
  <si>
    <r>
      <t xml:space="preserve">Р 6.3 Наличие фактов неправомерного использования бюджетных средств </t>
    </r>
    <r>
      <rPr>
        <b/>
        <sz val="8"/>
        <color indexed="10"/>
        <rFont val="Times New Roman"/>
        <family val="1"/>
      </rPr>
      <t>за 2013 год</t>
    </r>
  </si>
  <si>
    <r>
      <t xml:space="preserve">Р 6.2 Наличие фактов неэффективного целевого использования денежных и материальных ресурсов </t>
    </r>
    <r>
      <rPr>
        <b/>
        <sz val="8"/>
        <color indexed="10"/>
        <rFont val="Times New Roman"/>
        <family val="1"/>
      </rPr>
      <t>за 2013 год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</si>
</sst>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#,##0.0"/>
    <numFmt numFmtId="182" formatCode="0.0"/>
    <numFmt numFmtId="183" formatCode="0.0000"/>
    <numFmt numFmtId="184" formatCode="0.0000000"/>
    <numFmt numFmtId="185" formatCode="0.000000"/>
    <numFmt numFmtId="186" formatCode="0.00000"/>
  </numFmts>
  <fonts count="35">
    <font>
      <sz val="10"/>
      <name val="Arial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vertAlign val="subscript"/>
      <sz val="8"/>
      <name val="Times New Roman"/>
      <family val="1"/>
    </font>
    <font>
      <sz val="5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0"/>
      <name val="Arial "/>
      <family val="0"/>
    </font>
    <font>
      <sz val="10"/>
      <color indexed="8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vertical="top"/>
    </xf>
    <xf numFmtId="4" fontId="0" fillId="24" borderId="10" xfId="0" applyNumberFormat="1" applyFill="1" applyBorder="1" applyAlignment="1">
      <alignment horizontal="center"/>
    </xf>
    <xf numFmtId="4" fontId="0" fillId="24" borderId="11" xfId="0" applyNumberFormat="1" applyFill="1" applyBorder="1" applyAlignment="1">
      <alignment horizontal="center"/>
    </xf>
    <xf numFmtId="180" fontId="3" fillId="25" borderId="11" xfId="0" applyNumberFormat="1" applyFont="1" applyFill="1" applyBorder="1" applyAlignment="1">
      <alignment horizontal="center"/>
    </xf>
    <xf numFmtId="1" fontId="3" fillId="7" borderId="11" xfId="0" applyNumberFormat="1" applyFont="1" applyFill="1" applyBorder="1" applyAlignment="1">
      <alignment horizontal="center"/>
    </xf>
    <xf numFmtId="181" fontId="0" fillId="24" borderId="10" xfId="0" applyNumberFormat="1" applyFill="1" applyBorder="1" applyAlignment="1">
      <alignment horizontal="center"/>
    </xf>
    <xf numFmtId="182" fontId="0" fillId="24" borderId="10" xfId="0" applyNumberFormat="1" applyFill="1" applyBorder="1" applyAlignment="1">
      <alignment horizontal="center"/>
    </xf>
    <xf numFmtId="180" fontId="14" fillId="25" borderId="10" xfId="0" applyNumberFormat="1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3" fontId="0" fillId="24" borderId="10" xfId="0" applyNumberFormat="1" applyFill="1" applyBorder="1" applyAlignment="1">
      <alignment horizontal="center"/>
    </xf>
    <xf numFmtId="2" fontId="0" fillId="25" borderId="10" xfId="0" applyNumberFormat="1" applyFill="1" applyBorder="1" applyAlignment="1">
      <alignment horizontal="center"/>
    </xf>
    <xf numFmtId="2" fontId="0" fillId="24" borderId="10" xfId="0" applyNumberFormat="1" applyFill="1" applyBorder="1" applyAlignment="1">
      <alignment horizontal="center"/>
    </xf>
    <xf numFmtId="181" fontId="0" fillId="24" borderId="11" xfId="0" applyNumberFormat="1" applyFill="1" applyBorder="1" applyAlignment="1">
      <alignment horizontal="center"/>
    </xf>
    <xf numFmtId="180" fontId="0" fillId="25" borderId="10" xfId="0" applyNumberForma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2" fontId="14" fillId="25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80" fontId="0" fillId="0" borderId="10" xfId="0" applyNumberForma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3" fillId="25" borderId="10" xfId="0" applyNumberFormat="1" applyFont="1" applyFill="1" applyBorder="1" applyAlignment="1">
      <alignment horizontal="center"/>
    </xf>
    <xf numFmtId="1" fontId="0" fillId="24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182" fontId="0" fillId="24" borderId="0" xfId="0" applyNumberFormat="1" applyFill="1" applyAlignment="1">
      <alignment horizontal="center"/>
    </xf>
    <xf numFmtId="181" fontId="14" fillId="24" borderId="10" xfId="0" applyNumberFormat="1" applyFont="1" applyFill="1" applyBorder="1" applyAlignment="1">
      <alignment horizontal="center"/>
    </xf>
    <xf numFmtId="3" fontId="14" fillId="24" borderId="10" xfId="0" applyNumberFormat="1" applyFont="1" applyFill="1" applyBorder="1" applyAlignment="1">
      <alignment horizontal="center"/>
    </xf>
    <xf numFmtId="2" fontId="14" fillId="24" borderId="10" xfId="0" applyNumberFormat="1" applyFont="1" applyFill="1" applyBorder="1" applyAlignment="1">
      <alignment horizontal="center"/>
    </xf>
    <xf numFmtId="4" fontId="14" fillId="24" borderId="10" xfId="0" applyNumberFormat="1" applyFont="1" applyFill="1" applyBorder="1" applyAlignment="1">
      <alignment horizontal="center"/>
    </xf>
    <xf numFmtId="2" fontId="14" fillId="24" borderId="11" xfId="0" applyNumberFormat="1" applyFont="1" applyFill="1" applyBorder="1" applyAlignment="1">
      <alignment horizontal="center"/>
    </xf>
    <xf numFmtId="4" fontId="14" fillId="24" borderId="11" xfId="0" applyNumberFormat="1" applyFont="1" applyFill="1" applyBorder="1" applyAlignment="1">
      <alignment horizontal="center"/>
    </xf>
    <xf numFmtId="182" fontId="14" fillId="24" borderId="10" xfId="0" applyNumberFormat="1" applyFont="1" applyFill="1" applyBorder="1" applyAlignment="1">
      <alignment horizontal="center"/>
    </xf>
    <xf numFmtId="181" fontId="14" fillId="24" borderId="11" xfId="0" applyNumberFormat="1" applyFont="1" applyFill="1" applyBorder="1" applyAlignment="1">
      <alignment horizontal="center"/>
    </xf>
    <xf numFmtId="0" fontId="14" fillId="24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2" fontId="15" fillId="24" borderId="10" xfId="0" applyNumberFormat="1" applyFont="1" applyFill="1" applyBorder="1" applyAlignment="1">
      <alignment horizontal="center"/>
    </xf>
    <xf numFmtId="180" fontId="14" fillId="0" borderId="10" xfId="0" applyNumberFormat="1" applyFont="1" applyFill="1" applyBorder="1" applyAlignment="1">
      <alignment horizontal="center"/>
    </xf>
    <xf numFmtId="0" fontId="14" fillId="7" borderId="10" xfId="0" applyFont="1" applyFill="1" applyBorder="1" applyAlignment="1">
      <alignment horizontal="center"/>
    </xf>
    <xf numFmtId="1" fontId="14" fillId="24" borderId="10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2" fontId="0" fillId="24" borderId="11" xfId="0" applyNumberFormat="1" applyFill="1" applyBorder="1" applyAlignment="1">
      <alignment horizontal="center"/>
    </xf>
    <xf numFmtId="4" fontId="0" fillId="0" borderId="0" xfId="0" applyNumberFormat="1" applyFill="1" applyAlignment="1">
      <alignment/>
    </xf>
    <xf numFmtId="180" fontId="1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80" fontId="0" fillId="0" borderId="0" xfId="0" applyNumberFormat="1" applyFill="1" applyAlignment="1">
      <alignment/>
    </xf>
    <xf numFmtId="0" fontId="16" fillId="0" borderId="0" xfId="0" applyFont="1" applyFill="1" applyAlignment="1">
      <alignment/>
    </xf>
    <xf numFmtId="181" fontId="0" fillId="0" borderId="0" xfId="0" applyNumberFormat="1" applyFill="1" applyAlignment="1">
      <alignment/>
    </xf>
    <xf numFmtId="2" fontId="14" fillId="0" borderId="0" xfId="0" applyNumberFormat="1" applyFont="1" applyFill="1" applyAlignment="1">
      <alignment/>
    </xf>
    <xf numFmtId="0" fontId="0" fillId="24" borderId="0" xfId="0" applyFill="1" applyAlignment="1">
      <alignment/>
    </xf>
    <xf numFmtId="2" fontId="0" fillId="0" borderId="0" xfId="0" applyNumberFormat="1" applyFill="1" applyAlignment="1">
      <alignment/>
    </xf>
    <xf numFmtId="2" fontId="3" fillId="0" borderId="0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180" fontId="14" fillId="0" borderId="0" xfId="0" applyNumberFormat="1" applyFont="1" applyFill="1" applyAlignment="1">
      <alignment horizontal="center"/>
    </xf>
    <xf numFmtId="180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183" fontId="3" fillId="0" borderId="0" xfId="0" applyNumberFormat="1" applyFont="1" applyFill="1" applyAlignment="1">
      <alignment/>
    </xf>
    <xf numFmtId="0" fontId="2" fillId="0" borderId="12" xfId="0" applyFont="1" applyBorder="1" applyAlignment="1">
      <alignment/>
    </xf>
    <xf numFmtId="0" fontId="13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180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0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180" fontId="3" fillId="25" borderId="10" xfId="0" applyNumberFormat="1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181" fontId="0" fillId="0" borderId="10" xfId="0" applyNumberFormat="1" applyFill="1" applyBorder="1" applyAlignment="1">
      <alignment horizontal="center"/>
    </xf>
    <xf numFmtId="180" fontId="0" fillId="6" borderId="10" xfId="0" applyNumberFormat="1" applyFill="1" applyBorder="1" applyAlignment="1">
      <alignment horizontal="center"/>
    </xf>
    <xf numFmtId="0" fontId="17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5"/>
  <sheetViews>
    <sheetView tabSelected="1" zoomScalePageLayoutView="0" workbookViewId="0" topLeftCell="A1">
      <pane xSplit="4" ySplit="2" topLeftCell="AB6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B7" sqref="AB7"/>
    </sheetView>
  </sheetViews>
  <sheetFormatPr defaultColWidth="9.140625" defaultRowHeight="12.75"/>
  <cols>
    <col min="1" max="1" width="29.421875" style="40" customWidth="1"/>
    <col min="2" max="2" width="18.28125" style="24" customWidth="1"/>
    <col min="3" max="3" width="15.00390625" style="24" customWidth="1"/>
    <col min="4" max="4" width="14.28125" style="24" customWidth="1"/>
    <col min="5" max="5" width="16.28125" style="24" customWidth="1"/>
    <col min="6" max="6" width="10.7109375" style="45" customWidth="1"/>
    <col min="7" max="7" width="8.8515625" style="44" customWidth="1"/>
    <col min="8" max="8" width="15.140625" style="24" customWidth="1"/>
    <col min="9" max="9" width="13.00390625" style="24" customWidth="1"/>
    <col min="10" max="10" width="13.57421875" style="45" customWidth="1"/>
    <col min="11" max="11" width="14.421875" style="45" customWidth="1"/>
    <col min="12" max="12" width="14.7109375" style="45" customWidth="1"/>
    <col min="13" max="13" width="13.8515625" style="45" customWidth="1"/>
    <col min="14" max="14" width="10.8515625" style="53" customWidth="1"/>
    <col min="15" max="15" width="9.00390625" style="44" customWidth="1"/>
    <col min="16" max="16" width="14.140625" style="44" customWidth="1"/>
    <col min="17" max="17" width="13.7109375" style="44" customWidth="1"/>
    <col min="18" max="18" width="9.00390625" style="44" customWidth="1"/>
    <col min="19" max="19" width="9.140625" style="44" customWidth="1"/>
    <col min="20" max="20" width="14.140625" style="44" customWidth="1"/>
    <col min="21" max="21" width="12.421875" style="44" customWidth="1"/>
    <col min="22" max="22" width="10.00390625" style="44" customWidth="1"/>
    <col min="23" max="23" width="9.00390625" style="44" customWidth="1"/>
    <col min="24" max="24" width="18.57421875" style="46" customWidth="1"/>
    <col min="25" max="25" width="15.28125" style="24" customWidth="1"/>
    <col min="26" max="26" width="9.00390625" style="45" customWidth="1"/>
    <col min="27" max="27" width="8.7109375" style="45" customWidth="1"/>
    <col min="28" max="28" width="13.57421875" style="40" customWidth="1"/>
    <col min="29" max="29" width="16.28125" style="47" customWidth="1"/>
    <col min="30" max="30" width="10.140625" style="45" customWidth="1"/>
    <col min="31" max="31" width="9.421875" style="44" customWidth="1"/>
    <col min="32" max="32" width="14.8515625" style="24" customWidth="1"/>
    <col min="33" max="33" width="14.7109375" style="24" customWidth="1"/>
    <col min="34" max="34" width="9.8515625" style="45" customWidth="1"/>
    <col min="35" max="35" width="10.00390625" style="24" customWidth="1"/>
    <col min="36" max="36" width="15.421875" style="24" customWidth="1"/>
    <col min="37" max="37" width="14.7109375" style="24" customWidth="1"/>
    <col min="38" max="38" width="10.7109375" style="48" customWidth="1"/>
    <col min="39" max="39" width="8.28125" style="44" customWidth="1"/>
    <col min="40" max="40" width="16.57421875" style="44" customWidth="1"/>
    <col min="41" max="41" width="9.57421875" style="44" customWidth="1"/>
    <col min="42" max="42" width="19.57421875" style="24" customWidth="1"/>
    <col min="43" max="43" width="9.8515625" style="50" customWidth="1"/>
    <col min="44" max="44" width="19.140625" style="24" customWidth="1"/>
    <col min="45" max="45" width="10.28125" style="24" customWidth="1"/>
    <col min="46" max="46" width="17.57421875" style="24" customWidth="1"/>
    <col min="47" max="47" width="9.8515625" style="44" customWidth="1"/>
    <col min="48" max="48" width="16.140625" style="24" customWidth="1"/>
    <col min="49" max="49" width="8.421875" style="24" customWidth="1"/>
    <col min="50" max="50" width="17.57421875" style="24" hidden="1" customWidth="1"/>
    <col min="51" max="51" width="19.00390625" style="24" hidden="1" customWidth="1"/>
    <col min="52" max="52" width="20.28125" style="45" hidden="1" customWidth="1"/>
    <col min="53" max="53" width="18.421875" style="44" hidden="1" customWidth="1"/>
    <col min="54" max="54" width="14.421875" style="44" hidden="1" customWidth="1"/>
    <col min="55" max="55" width="7.7109375" style="44" hidden="1" customWidth="1"/>
    <col min="56" max="56" width="15.140625" style="24" customWidth="1"/>
    <col min="57" max="57" width="11.140625" style="24" customWidth="1"/>
    <col min="58" max="58" width="14.57421875" style="52" customWidth="1"/>
    <col min="59" max="59" width="11.00390625" style="24" customWidth="1"/>
    <col min="60" max="16384" width="9.140625" style="24" customWidth="1"/>
  </cols>
  <sheetData>
    <row r="1" spans="1:59" s="2" customFormat="1" ht="96.75" customHeight="1">
      <c r="A1" s="1"/>
      <c r="B1" s="76" t="s">
        <v>57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</row>
    <row r="2" spans="1:59" s="3" customFormat="1" ht="58.5" customHeight="1">
      <c r="A2" s="80" t="s">
        <v>18</v>
      </c>
      <c r="B2" s="77" t="s">
        <v>58</v>
      </c>
      <c r="C2" s="78"/>
      <c r="D2" s="78"/>
      <c r="E2" s="78"/>
      <c r="F2" s="78"/>
      <c r="G2" s="79"/>
      <c r="H2" s="77" t="s">
        <v>59</v>
      </c>
      <c r="I2" s="78"/>
      <c r="J2" s="78"/>
      <c r="K2" s="78"/>
      <c r="L2" s="78"/>
      <c r="M2" s="78"/>
      <c r="N2" s="78"/>
      <c r="O2" s="79"/>
      <c r="P2" s="77" t="s">
        <v>60</v>
      </c>
      <c r="Q2" s="78"/>
      <c r="R2" s="78"/>
      <c r="S2" s="79"/>
      <c r="T2" s="77" t="s">
        <v>61</v>
      </c>
      <c r="U2" s="78"/>
      <c r="V2" s="78"/>
      <c r="W2" s="79"/>
      <c r="X2" s="77" t="s">
        <v>62</v>
      </c>
      <c r="Y2" s="78"/>
      <c r="Z2" s="78"/>
      <c r="AA2" s="79"/>
      <c r="AB2" s="77" t="s">
        <v>63</v>
      </c>
      <c r="AC2" s="78"/>
      <c r="AD2" s="78"/>
      <c r="AE2" s="79"/>
      <c r="AF2" s="77" t="s">
        <v>64</v>
      </c>
      <c r="AG2" s="78"/>
      <c r="AH2" s="78"/>
      <c r="AI2" s="79"/>
      <c r="AJ2" s="77" t="s">
        <v>65</v>
      </c>
      <c r="AK2" s="78"/>
      <c r="AL2" s="78"/>
      <c r="AM2" s="79"/>
      <c r="AN2" s="77" t="s">
        <v>46</v>
      </c>
      <c r="AO2" s="79"/>
      <c r="AP2" s="77" t="s">
        <v>66</v>
      </c>
      <c r="AQ2" s="79"/>
      <c r="AR2" s="77" t="s">
        <v>67</v>
      </c>
      <c r="AS2" s="79"/>
      <c r="AT2" s="77" t="s">
        <v>69</v>
      </c>
      <c r="AU2" s="79"/>
      <c r="AV2" s="77" t="s">
        <v>68</v>
      </c>
      <c r="AW2" s="79"/>
      <c r="AX2" s="77" t="s">
        <v>55</v>
      </c>
      <c r="AY2" s="78"/>
      <c r="AZ2" s="78"/>
      <c r="BA2" s="78"/>
      <c r="BB2" s="78"/>
      <c r="BC2" s="79"/>
      <c r="BD2" s="77" t="s">
        <v>71</v>
      </c>
      <c r="BE2" s="79"/>
      <c r="BF2" s="77" t="s">
        <v>70</v>
      </c>
      <c r="BG2" s="79"/>
    </row>
    <row r="3" spans="1:59" s="3" customFormat="1" ht="183" customHeight="1">
      <c r="A3" s="81"/>
      <c r="B3" s="60" t="s">
        <v>25</v>
      </c>
      <c r="C3" s="60" t="s">
        <v>33</v>
      </c>
      <c r="D3" s="60" t="s">
        <v>34</v>
      </c>
      <c r="E3" s="60" t="s">
        <v>35</v>
      </c>
      <c r="F3" s="61" t="s">
        <v>0</v>
      </c>
      <c r="G3" s="62" t="s">
        <v>41</v>
      </c>
      <c r="H3" s="60" t="s">
        <v>26</v>
      </c>
      <c r="I3" s="60" t="s">
        <v>27</v>
      </c>
      <c r="J3" s="60" t="s">
        <v>28</v>
      </c>
      <c r="K3" s="60" t="s">
        <v>29</v>
      </c>
      <c r="L3" s="69" t="s">
        <v>30</v>
      </c>
      <c r="M3" s="63" t="s">
        <v>36</v>
      </c>
      <c r="N3" s="64" t="s">
        <v>0</v>
      </c>
      <c r="O3" s="65" t="s">
        <v>42</v>
      </c>
      <c r="P3" s="65" t="s">
        <v>38</v>
      </c>
      <c r="Q3" s="65" t="s">
        <v>39</v>
      </c>
      <c r="R3" s="65" t="s">
        <v>0</v>
      </c>
      <c r="S3" s="65" t="s">
        <v>40</v>
      </c>
      <c r="T3" s="73" t="s">
        <v>43</v>
      </c>
      <c r="U3" s="73" t="s">
        <v>44</v>
      </c>
      <c r="V3" s="65" t="s">
        <v>0</v>
      </c>
      <c r="W3" s="65" t="s">
        <v>56</v>
      </c>
      <c r="X3" s="60" t="s">
        <v>31</v>
      </c>
      <c r="Y3" s="60" t="s">
        <v>1</v>
      </c>
      <c r="Z3" s="67" t="s">
        <v>0</v>
      </c>
      <c r="AA3" s="67" t="s">
        <v>45</v>
      </c>
      <c r="AB3" s="66" t="s">
        <v>2</v>
      </c>
      <c r="AC3" s="65" t="s">
        <v>3</v>
      </c>
      <c r="AD3" s="61" t="s">
        <v>0</v>
      </c>
      <c r="AE3" s="67" t="s">
        <v>4</v>
      </c>
      <c r="AF3" s="60" t="s">
        <v>5</v>
      </c>
      <c r="AG3" s="60" t="s">
        <v>6</v>
      </c>
      <c r="AH3" s="61" t="s">
        <v>0</v>
      </c>
      <c r="AI3" s="67" t="s">
        <v>4</v>
      </c>
      <c r="AJ3" s="66" t="s">
        <v>32</v>
      </c>
      <c r="AK3" s="66" t="s">
        <v>7</v>
      </c>
      <c r="AL3" s="68" t="s">
        <v>0</v>
      </c>
      <c r="AM3" s="67" t="s">
        <v>37</v>
      </c>
      <c r="AN3" s="67" t="s">
        <v>51</v>
      </c>
      <c r="AO3" s="67" t="s">
        <v>47</v>
      </c>
      <c r="AP3" s="68" t="s">
        <v>50</v>
      </c>
      <c r="AQ3" s="67" t="s">
        <v>8</v>
      </c>
      <c r="AR3" s="68" t="s">
        <v>48</v>
      </c>
      <c r="AS3" s="67" t="s">
        <v>9</v>
      </c>
      <c r="AT3" s="68" t="s">
        <v>49</v>
      </c>
      <c r="AU3" s="68" t="s">
        <v>10</v>
      </c>
      <c r="AV3" s="68" t="s">
        <v>52</v>
      </c>
      <c r="AW3" s="68" t="s">
        <v>11</v>
      </c>
      <c r="AX3" s="68" t="s">
        <v>12</v>
      </c>
      <c r="AY3" s="68" t="s">
        <v>13</v>
      </c>
      <c r="AZ3" s="67" t="s">
        <v>14</v>
      </c>
      <c r="BA3" s="68" t="s">
        <v>15</v>
      </c>
      <c r="BB3" s="68" t="s">
        <v>0</v>
      </c>
      <c r="BC3" s="68" t="s">
        <v>16</v>
      </c>
      <c r="BD3" s="68" t="s">
        <v>53</v>
      </c>
      <c r="BE3" s="68" t="s">
        <v>16</v>
      </c>
      <c r="BF3" s="68" t="s">
        <v>54</v>
      </c>
      <c r="BG3" s="68" t="s">
        <v>17</v>
      </c>
    </row>
    <row r="4" spans="1:60" ht="23.25" customHeight="1">
      <c r="A4" s="59" t="s">
        <v>19</v>
      </c>
      <c r="B4" s="4">
        <v>2324.1</v>
      </c>
      <c r="C4" s="4">
        <v>17924.8</v>
      </c>
      <c r="D4" s="4">
        <v>77242.93</v>
      </c>
      <c r="E4" s="5">
        <v>15956.1</v>
      </c>
      <c r="F4" s="6">
        <f aca="true" t="shared" si="0" ref="F4:F9">(B4+C4)/(D4-E4)</f>
        <v>0.3303956168070693</v>
      </c>
      <c r="G4" s="7">
        <v>5</v>
      </c>
      <c r="H4" s="8">
        <v>2833.56</v>
      </c>
      <c r="I4" s="4">
        <v>77242.93</v>
      </c>
      <c r="J4" s="9">
        <v>1342.1</v>
      </c>
      <c r="K4" s="9">
        <v>28788.1</v>
      </c>
      <c r="L4" s="9">
        <v>2324.1</v>
      </c>
      <c r="M4" s="9">
        <v>9187.1</v>
      </c>
      <c r="N4" s="10">
        <f aca="true" t="shared" si="1" ref="N4:N9">H4/(I4-J4-K4-L4-M4)</f>
        <v>0.07959096139969267</v>
      </c>
      <c r="O4" s="11">
        <v>0</v>
      </c>
      <c r="P4" s="21">
        <v>0</v>
      </c>
      <c r="Q4" s="21">
        <v>6</v>
      </c>
      <c r="R4" s="72">
        <f aca="true" t="shared" si="2" ref="R4:R9">P4/Q4</f>
        <v>0</v>
      </c>
      <c r="S4" s="11">
        <v>-1</v>
      </c>
      <c r="T4" s="21">
        <v>202</v>
      </c>
      <c r="U4" s="21">
        <v>6</v>
      </c>
      <c r="V4" s="71">
        <f aca="true" t="shared" si="3" ref="V4:V9">U4/T4</f>
        <v>0.0297029702970297</v>
      </c>
      <c r="W4" s="11">
        <v>2</v>
      </c>
      <c r="X4" s="14">
        <v>606.8</v>
      </c>
      <c r="Y4" s="15">
        <v>633.34</v>
      </c>
      <c r="Z4" s="13">
        <f aca="true" t="shared" si="4" ref="Z4:Z9">1-(X4/Y4)</f>
        <v>0.04190482205450485</v>
      </c>
      <c r="AA4" s="11">
        <v>3</v>
      </c>
      <c r="AB4" s="8">
        <v>2676.4</v>
      </c>
      <c r="AC4" s="74">
        <v>2833.56</v>
      </c>
      <c r="AD4" s="75">
        <f>AB4/AC4</f>
        <v>0.9445362018097376</v>
      </c>
      <c r="AE4" s="11">
        <v>0</v>
      </c>
      <c r="AF4" s="9">
        <v>2206.1</v>
      </c>
      <c r="AG4" s="9">
        <v>2324.1</v>
      </c>
      <c r="AH4" s="16">
        <f aca="true" t="shared" si="5" ref="AH4:AH9">AF4/AG4</f>
        <v>0.9492276580181576</v>
      </c>
      <c r="AI4" s="11">
        <v>5</v>
      </c>
      <c r="AJ4" s="8">
        <v>46172.83</v>
      </c>
      <c r="AK4" s="17">
        <v>49486.33</v>
      </c>
      <c r="AL4" s="18">
        <f aca="true" t="shared" si="6" ref="AL4:AL9">AJ4/AK4</f>
        <v>0.9330421148628318</v>
      </c>
      <c r="AM4" s="11">
        <v>2</v>
      </c>
      <c r="AN4" s="21"/>
      <c r="AO4" s="11">
        <v>3</v>
      </c>
      <c r="AP4" s="9"/>
      <c r="AQ4" s="11">
        <f aca="true" t="shared" si="7" ref="AQ4:AQ9">IF(ISBLANK(AP4),0,-1)</f>
        <v>0</v>
      </c>
      <c r="AR4" s="17"/>
      <c r="AS4" s="11">
        <f aca="true" t="shared" si="8" ref="AS4:AS9">IF(ISBLANK(AR4),0,-1)</f>
        <v>0</v>
      </c>
      <c r="AT4" s="17"/>
      <c r="AU4" s="11">
        <f aca="true" t="shared" si="9" ref="AU4:AU9">IF(ISBLANK(AT4),0,-1)</f>
        <v>0</v>
      </c>
      <c r="AV4" s="8"/>
      <c r="AW4" s="11">
        <f aca="true" t="shared" si="10" ref="AW4:AW9">IF(ISBLANK(AV4),0,-1)</f>
        <v>0</v>
      </c>
      <c r="AX4" s="19"/>
      <c r="AY4" s="19"/>
      <c r="AZ4" s="20"/>
      <c r="BA4" s="21"/>
      <c r="BB4" s="22">
        <v>0</v>
      </c>
      <c r="BC4" s="11">
        <f aca="true" t="shared" si="11" ref="BC4:BC9">IF(AND(BB4&gt;=0.7,BB4&lt;=1.3),1,IF(OR(AND(BB4&gt;=0.5,BB4&lt;0.7),AND(BB4&gt;1.35,BB4&lt;=1.5)),0.5,0))</f>
        <v>0</v>
      </c>
      <c r="BD4" s="19"/>
      <c r="BE4" s="11">
        <f aca="true" t="shared" si="12" ref="BE4:BE9">IF(BD4&gt;0,-1,0)</f>
        <v>0</v>
      </c>
      <c r="BF4" s="23"/>
      <c r="BG4" s="11">
        <f aca="true" t="shared" si="13" ref="BG4:BG9">IF(BF4&gt;0,-1,0)</f>
        <v>0</v>
      </c>
      <c r="BH4" s="52"/>
    </row>
    <row r="5" spans="1:60" ht="35.25" customHeight="1">
      <c r="A5" s="59" t="s">
        <v>20</v>
      </c>
      <c r="B5" s="4">
        <v>47.2</v>
      </c>
      <c r="C5" s="4">
        <v>0</v>
      </c>
      <c r="D5" s="4">
        <v>3129.03</v>
      </c>
      <c r="E5" s="5">
        <v>0</v>
      </c>
      <c r="F5" s="6">
        <f t="shared" si="0"/>
        <v>0.015084546968229771</v>
      </c>
      <c r="G5" s="7">
        <v>2</v>
      </c>
      <c r="H5" s="4">
        <v>0</v>
      </c>
      <c r="I5" s="4">
        <v>3129.03</v>
      </c>
      <c r="J5" s="9">
        <v>0</v>
      </c>
      <c r="K5" s="9">
        <v>0</v>
      </c>
      <c r="L5" s="9">
        <v>47.2</v>
      </c>
      <c r="M5" s="9">
        <v>0</v>
      </c>
      <c r="N5" s="10">
        <f t="shared" si="1"/>
        <v>0</v>
      </c>
      <c r="O5" s="11">
        <v>0</v>
      </c>
      <c r="P5" s="21">
        <v>0</v>
      </c>
      <c r="Q5" s="21">
        <v>1</v>
      </c>
      <c r="R5" s="72">
        <f t="shared" si="2"/>
        <v>0</v>
      </c>
      <c r="S5" s="11">
        <v>-1</v>
      </c>
      <c r="T5" s="21">
        <v>29</v>
      </c>
      <c r="U5" s="21">
        <v>1</v>
      </c>
      <c r="V5" s="71">
        <f t="shared" si="3"/>
        <v>0.034482758620689655</v>
      </c>
      <c r="W5" s="11">
        <v>2</v>
      </c>
      <c r="X5" s="14">
        <v>0</v>
      </c>
      <c r="Y5" s="15">
        <v>22.29</v>
      </c>
      <c r="Z5" s="13">
        <v>0</v>
      </c>
      <c r="AA5" s="11">
        <v>3</v>
      </c>
      <c r="AB5" s="8">
        <v>0</v>
      </c>
      <c r="AC5" s="8">
        <v>0</v>
      </c>
      <c r="AD5" s="16">
        <v>0</v>
      </c>
      <c r="AE5" s="11">
        <v>0</v>
      </c>
      <c r="AF5" s="17">
        <v>47.2</v>
      </c>
      <c r="AG5" s="9">
        <v>47.2</v>
      </c>
      <c r="AH5" s="16">
        <f t="shared" si="5"/>
        <v>1</v>
      </c>
      <c r="AI5" s="11">
        <v>5</v>
      </c>
      <c r="AJ5" s="8">
        <v>8.5</v>
      </c>
      <c r="AK5" s="9">
        <v>8.5</v>
      </c>
      <c r="AL5" s="18">
        <f t="shared" si="6"/>
        <v>1</v>
      </c>
      <c r="AM5" s="11">
        <v>3</v>
      </c>
      <c r="AN5" s="21"/>
      <c r="AO5" s="11">
        <v>3</v>
      </c>
      <c r="AP5" s="19"/>
      <c r="AQ5" s="11">
        <f t="shared" si="7"/>
        <v>0</v>
      </c>
      <c r="AR5" s="14"/>
      <c r="AS5" s="11">
        <f t="shared" si="8"/>
        <v>0</v>
      </c>
      <c r="AT5" s="9"/>
      <c r="AU5" s="11">
        <f t="shared" si="9"/>
        <v>0</v>
      </c>
      <c r="AV5" s="8"/>
      <c r="AW5" s="11">
        <f t="shared" si="10"/>
        <v>0</v>
      </c>
      <c r="AX5" s="19"/>
      <c r="AY5" s="19"/>
      <c r="AZ5" s="20"/>
      <c r="BA5" s="21"/>
      <c r="BB5" s="22">
        <v>0</v>
      </c>
      <c r="BC5" s="11">
        <f t="shared" si="11"/>
        <v>0</v>
      </c>
      <c r="BD5" s="19"/>
      <c r="BE5" s="11">
        <f t="shared" si="12"/>
        <v>0</v>
      </c>
      <c r="BF5" s="23"/>
      <c r="BG5" s="11">
        <f t="shared" si="13"/>
        <v>0</v>
      </c>
      <c r="BH5" s="52"/>
    </row>
    <row r="6" spans="1:60" ht="17.25" customHeight="1">
      <c r="A6" s="59" t="s">
        <v>21</v>
      </c>
      <c r="B6" s="4">
        <v>4395.6</v>
      </c>
      <c r="C6" s="4">
        <v>71167.4</v>
      </c>
      <c r="D6" s="4">
        <v>173948.46</v>
      </c>
      <c r="E6" s="5">
        <v>93090.6</v>
      </c>
      <c r="F6" s="6">
        <f t="shared" si="0"/>
        <v>0.9345164465149092</v>
      </c>
      <c r="G6" s="7">
        <v>5</v>
      </c>
      <c r="H6" s="4">
        <v>45051.78</v>
      </c>
      <c r="I6" s="4">
        <v>173948.46</v>
      </c>
      <c r="J6" s="25">
        <v>3136.9</v>
      </c>
      <c r="K6" s="9">
        <v>870</v>
      </c>
      <c r="L6" s="9">
        <v>4395.6</v>
      </c>
      <c r="M6" s="9">
        <v>0</v>
      </c>
      <c r="N6" s="10">
        <f t="shared" si="1"/>
        <v>0.2721406188347937</v>
      </c>
      <c r="O6" s="11">
        <v>0</v>
      </c>
      <c r="P6" s="21">
        <v>0</v>
      </c>
      <c r="Q6" s="21">
        <v>24</v>
      </c>
      <c r="R6" s="72">
        <f t="shared" si="2"/>
        <v>0</v>
      </c>
      <c r="S6" s="11">
        <v>-1</v>
      </c>
      <c r="T6" s="21">
        <v>1488</v>
      </c>
      <c r="U6" s="21">
        <v>24</v>
      </c>
      <c r="V6" s="71">
        <f t="shared" si="3"/>
        <v>0.016129032258064516</v>
      </c>
      <c r="W6" s="11">
        <v>1</v>
      </c>
      <c r="X6" s="14">
        <v>8569.29</v>
      </c>
      <c r="Y6" s="15">
        <v>8542.59</v>
      </c>
      <c r="Z6" s="13">
        <f>1-(X6/Y6)</f>
        <v>-0.003125515797902212</v>
      </c>
      <c r="AA6" s="11">
        <v>3</v>
      </c>
      <c r="AB6" s="26">
        <v>55122.58</v>
      </c>
      <c r="AC6" s="8">
        <v>45051.78</v>
      </c>
      <c r="AD6" s="16">
        <f>AB6/AC6</f>
        <v>1.223538337441939</v>
      </c>
      <c r="AE6" s="11">
        <v>0</v>
      </c>
      <c r="AF6" s="9">
        <v>4394.4</v>
      </c>
      <c r="AG6" s="9">
        <v>4395.6</v>
      </c>
      <c r="AH6" s="16">
        <f t="shared" si="5"/>
        <v>0.9997269997269995</v>
      </c>
      <c r="AI6" s="11">
        <v>5</v>
      </c>
      <c r="AJ6" s="8">
        <v>97802.64</v>
      </c>
      <c r="AK6" s="9">
        <v>98385.43</v>
      </c>
      <c r="AL6" s="18">
        <f t="shared" si="6"/>
        <v>0.994076460305149</v>
      </c>
      <c r="AM6" s="11">
        <v>2</v>
      </c>
      <c r="AN6" s="21"/>
      <c r="AO6" s="11">
        <v>3</v>
      </c>
      <c r="AP6" s="19"/>
      <c r="AQ6" s="11">
        <f t="shared" si="7"/>
        <v>0</v>
      </c>
      <c r="AR6" s="14"/>
      <c r="AS6" s="11">
        <f t="shared" si="8"/>
        <v>0</v>
      </c>
      <c r="AT6" s="23"/>
      <c r="AU6" s="11">
        <f t="shared" si="9"/>
        <v>0</v>
      </c>
      <c r="AV6" s="8"/>
      <c r="AW6" s="11">
        <f t="shared" si="10"/>
        <v>0</v>
      </c>
      <c r="AX6" s="19"/>
      <c r="AY6" s="19"/>
      <c r="AZ6" s="20"/>
      <c r="BA6" s="21"/>
      <c r="BB6" s="22">
        <v>0</v>
      </c>
      <c r="BC6" s="11">
        <f t="shared" si="11"/>
        <v>0</v>
      </c>
      <c r="BD6" s="19"/>
      <c r="BE6" s="11">
        <f t="shared" si="12"/>
        <v>0</v>
      </c>
      <c r="BF6" s="23"/>
      <c r="BG6" s="11">
        <f t="shared" si="13"/>
        <v>0</v>
      </c>
      <c r="BH6" s="52"/>
    </row>
    <row r="7" spans="1:60" ht="32.25" customHeight="1">
      <c r="A7" s="59" t="s">
        <v>22</v>
      </c>
      <c r="B7" s="4">
        <v>4.6</v>
      </c>
      <c r="C7" s="4">
        <v>0</v>
      </c>
      <c r="D7" s="4">
        <v>1593.14</v>
      </c>
      <c r="E7" s="5">
        <v>0</v>
      </c>
      <c r="F7" s="6">
        <f t="shared" si="0"/>
        <v>0.0028873796402073887</v>
      </c>
      <c r="G7" s="7">
        <v>2</v>
      </c>
      <c r="H7" s="4">
        <v>0</v>
      </c>
      <c r="I7" s="4">
        <v>1593.14</v>
      </c>
      <c r="J7" s="9">
        <v>0</v>
      </c>
      <c r="K7" s="9">
        <v>0</v>
      </c>
      <c r="L7" s="9">
        <v>4.6</v>
      </c>
      <c r="M7" s="9">
        <v>0</v>
      </c>
      <c r="N7" s="10">
        <f t="shared" si="1"/>
        <v>0</v>
      </c>
      <c r="O7" s="11">
        <v>0</v>
      </c>
      <c r="P7" s="21">
        <v>0</v>
      </c>
      <c r="Q7" s="21">
        <v>1</v>
      </c>
      <c r="R7" s="72">
        <f t="shared" si="2"/>
        <v>0</v>
      </c>
      <c r="S7" s="11">
        <v>-1</v>
      </c>
      <c r="T7" s="21">
        <v>14</v>
      </c>
      <c r="U7" s="21">
        <v>1</v>
      </c>
      <c r="V7" s="71">
        <f t="shared" si="3"/>
        <v>0.07142857142857142</v>
      </c>
      <c r="W7" s="11">
        <v>2</v>
      </c>
      <c r="X7" s="14">
        <v>2822.6</v>
      </c>
      <c r="Y7" s="5">
        <v>2592.79</v>
      </c>
      <c r="Z7" s="13">
        <f t="shared" si="4"/>
        <v>-0.08863425113487788</v>
      </c>
      <c r="AA7" s="11">
        <v>1</v>
      </c>
      <c r="AB7" s="27">
        <v>0</v>
      </c>
      <c r="AC7" s="12">
        <v>0</v>
      </c>
      <c r="AD7" s="16">
        <v>0</v>
      </c>
      <c r="AE7" s="11">
        <v>0</v>
      </c>
      <c r="AF7" s="9">
        <v>4.6</v>
      </c>
      <c r="AG7" s="9">
        <v>4.6</v>
      </c>
      <c r="AH7" s="16">
        <f t="shared" si="5"/>
        <v>1</v>
      </c>
      <c r="AI7" s="11">
        <v>5</v>
      </c>
      <c r="AJ7" s="8">
        <v>0</v>
      </c>
      <c r="AK7" s="17">
        <v>0</v>
      </c>
      <c r="AL7" s="18">
        <v>0</v>
      </c>
      <c r="AM7" s="11">
        <v>0</v>
      </c>
      <c r="AN7" s="21"/>
      <c r="AO7" s="11">
        <v>3</v>
      </c>
      <c r="AP7" s="17"/>
      <c r="AQ7" s="11">
        <f t="shared" si="7"/>
        <v>0</v>
      </c>
      <c r="AR7" s="28"/>
      <c r="AS7" s="11">
        <f t="shared" si="8"/>
        <v>0</v>
      </c>
      <c r="AT7" s="17"/>
      <c r="AU7" s="11">
        <f t="shared" si="9"/>
        <v>0</v>
      </c>
      <c r="AV7" s="8"/>
      <c r="AW7" s="11">
        <f t="shared" si="10"/>
        <v>0</v>
      </c>
      <c r="AX7" s="19"/>
      <c r="AY7" s="19"/>
      <c r="AZ7" s="20"/>
      <c r="BA7" s="21"/>
      <c r="BB7" s="22">
        <v>0</v>
      </c>
      <c r="BC7" s="11">
        <f t="shared" si="11"/>
        <v>0</v>
      </c>
      <c r="BD7" s="17"/>
      <c r="BE7" s="11">
        <f t="shared" si="12"/>
        <v>0</v>
      </c>
      <c r="BF7" s="23"/>
      <c r="BG7" s="11">
        <f t="shared" si="13"/>
        <v>0</v>
      </c>
      <c r="BH7" s="52"/>
    </row>
    <row r="8" spans="1:70" s="2" customFormat="1" ht="32.25" customHeight="1">
      <c r="A8" s="59" t="s">
        <v>23</v>
      </c>
      <c r="B8" s="29">
        <v>0</v>
      </c>
      <c r="C8" s="30">
        <v>0</v>
      </c>
      <c r="D8" s="29">
        <v>16061.65</v>
      </c>
      <c r="E8" s="31">
        <v>16048.8</v>
      </c>
      <c r="F8" s="6">
        <f t="shared" si="0"/>
        <v>0</v>
      </c>
      <c r="G8" s="7">
        <v>-1</v>
      </c>
      <c r="H8" s="29">
        <v>0</v>
      </c>
      <c r="I8" s="29">
        <v>16061.65</v>
      </c>
      <c r="J8" s="32">
        <v>6223.9</v>
      </c>
      <c r="K8" s="32">
        <v>7531.8</v>
      </c>
      <c r="L8" s="32">
        <v>0</v>
      </c>
      <c r="M8" s="32">
        <v>0</v>
      </c>
      <c r="N8" s="10">
        <f t="shared" si="1"/>
        <v>0</v>
      </c>
      <c r="O8" s="11">
        <v>0</v>
      </c>
      <c r="P8" s="21">
        <v>0</v>
      </c>
      <c r="Q8" s="21">
        <v>1</v>
      </c>
      <c r="R8" s="72">
        <f t="shared" si="2"/>
        <v>0</v>
      </c>
      <c r="S8" s="11">
        <v>-1</v>
      </c>
      <c r="T8" s="21">
        <v>25</v>
      </c>
      <c r="U8" s="21">
        <v>1</v>
      </c>
      <c r="V8" s="71">
        <f t="shared" si="3"/>
        <v>0.04</v>
      </c>
      <c r="W8" s="11">
        <v>2</v>
      </c>
      <c r="X8" s="28">
        <v>0</v>
      </c>
      <c r="Y8" s="33">
        <v>0</v>
      </c>
      <c r="Z8" s="13">
        <v>0</v>
      </c>
      <c r="AA8" s="11">
        <v>3</v>
      </c>
      <c r="AB8" s="26">
        <v>0</v>
      </c>
      <c r="AC8" s="26">
        <v>0</v>
      </c>
      <c r="AD8" s="16">
        <v>0</v>
      </c>
      <c r="AE8" s="11">
        <v>0</v>
      </c>
      <c r="AF8" s="32">
        <v>0</v>
      </c>
      <c r="AG8" s="32">
        <v>0</v>
      </c>
      <c r="AH8" s="16">
        <v>0</v>
      </c>
      <c r="AI8" s="11">
        <v>0</v>
      </c>
      <c r="AJ8" s="26">
        <v>16048.76</v>
      </c>
      <c r="AK8" s="34">
        <v>16048.76</v>
      </c>
      <c r="AL8" s="18">
        <f t="shared" si="6"/>
        <v>1</v>
      </c>
      <c r="AM8" s="11">
        <v>3</v>
      </c>
      <c r="AN8" s="21"/>
      <c r="AO8" s="11">
        <v>3</v>
      </c>
      <c r="AP8" s="35"/>
      <c r="AQ8" s="11">
        <f t="shared" si="7"/>
        <v>0</v>
      </c>
      <c r="AR8" s="36"/>
      <c r="AS8" s="11">
        <f t="shared" si="8"/>
        <v>0</v>
      </c>
      <c r="AT8" s="34"/>
      <c r="AU8" s="11">
        <f t="shared" si="9"/>
        <v>0</v>
      </c>
      <c r="AV8" s="26"/>
      <c r="AW8" s="11">
        <f t="shared" si="10"/>
        <v>0</v>
      </c>
      <c r="AX8" s="35"/>
      <c r="AY8" s="35"/>
      <c r="AZ8" s="37"/>
      <c r="BA8" s="35"/>
      <c r="BB8" s="22">
        <v>0</v>
      </c>
      <c r="BC8" s="38">
        <f t="shared" si="11"/>
        <v>0</v>
      </c>
      <c r="BD8" s="35"/>
      <c r="BE8" s="11">
        <f t="shared" si="12"/>
        <v>0</v>
      </c>
      <c r="BF8" s="39"/>
      <c r="BG8" s="11">
        <f t="shared" si="13"/>
        <v>0</v>
      </c>
      <c r="BH8" s="52"/>
      <c r="BI8" s="40"/>
      <c r="BJ8" s="40"/>
      <c r="BK8" s="40"/>
      <c r="BL8" s="40"/>
      <c r="BM8" s="40"/>
      <c r="BN8" s="40"/>
      <c r="BO8" s="40"/>
      <c r="BP8" s="40"/>
      <c r="BQ8" s="40"/>
      <c r="BR8" s="40"/>
    </row>
    <row r="9" spans="1:60" ht="23.25" customHeight="1">
      <c r="A9" s="59" t="s">
        <v>24</v>
      </c>
      <c r="B9" s="4">
        <v>32.4</v>
      </c>
      <c r="C9" s="41">
        <v>37953.2</v>
      </c>
      <c r="D9" s="4">
        <v>47435.12</v>
      </c>
      <c r="E9" s="5">
        <v>2366</v>
      </c>
      <c r="F9" s="6">
        <f t="shared" si="0"/>
        <v>0.8428298577828899</v>
      </c>
      <c r="G9" s="7">
        <v>5</v>
      </c>
      <c r="H9" s="4">
        <v>0</v>
      </c>
      <c r="I9" s="4">
        <v>2366</v>
      </c>
      <c r="J9" s="9">
        <v>0</v>
      </c>
      <c r="K9" s="9">
        <v>369.4</v>
      </c>
      <c r="L9" s="9">
        <v>32.4</v>
      </c>
      <c r="M9" s="9">
        <v>42297.1</v>
      </c>
      <c r="N9" s="10">
        <f t="shared" si="1"/>
        <v>0</v>
      </c>
      <c r="O9" s="11">
        <v>0</v>
      </c>
      <c r="P9" s="21">
        <v>0</v>
      </c>
      <c r="Q9" s="21">
        <v>1</v>
      </c>
      <c r="R9" s="72">
        <f t="shared" si="2"/>
        <v>0</v>
      </c>
      <c r="S9" s="11">
        <v>-1</v>
      </c>
      <c r="T9" s="21">
        <v>44</v>
      </c>
      <c r="U9" s="21">
        <v>1</v>
      </c>
      <c r="V9" s="71">
        <f t="shared" si="3"/>
        <v>0.022727272727272728</v>
      </c>
      <c r="W9" s="11">
        <v>2</v>
      </c>
      <c r="X9" s="14">
        <v>644.72</v>
      </c>
      <c r="Y9" s="15">
        <v>644.72</v>
      </c>
      <c r="Z9" s="13">
        <f t="shared" si="4"/>
        <v>0</v>
      </c>
      <c r="AA9" s="11">
        <v>3</v>
      </c>
      <c r="AB9" s="26">
        <v>0</v>
      </c>
      <c r="AC9" s="8">
        <v>0</v>
      </c>
      <c r="AD9" s="16">
        <v>0</v>
      </c>
      <c r="AE9" s="11">
        <v>0</v>
      </c>
      <c r="AF9" s="17">
        <v>32.4</v>
      </c>
      <c r="AG9" s="9">
        <v>32.4</v>
      </c>
      <c r="AH9" s="16">
        <f t="shared" si="5"/>
        <v>1</v>
      </c>
      <c r="AI9" s="11">
        <v>5</v>
      </c>
      <c r="AJ9" s="8">
        <v>11815.53</v>
      </c>
      <c r="AK9" s="9">
        <v>11815.53</v>
      </c>
      <c r="AL9" s="10">
        <f t="shared" si="6"/>
        <v>1</v>
      </c>
      <c r="AM9" s="11">
        <v>3</v>
      </c>
      <c r="AN9" s="21"/>
      <c r="AO9" s="11">
        <v>3</v>
      </c>
      <c r="AP9" s="19"/>
      <c r="AQ9" s="11">
        <f t="shared" si="7"/>
        <v>0</v>
      </c>
      <c r="AR9" s="28"/>
      <c r="AS9" s="11">
        <f t="shared" si="8"/>
        <v>0</v>
      </c>
      <c r="AT9" s="9"/>
      <c r="AU9" s="11">
        <f t="shared" si="9"/>
        <v>0</v>
      </c>
      <c r="AV9" s="8"/>
      <c r="AW9" s="11">
        <f t="shared" si="10"/>
        <v>0</v>
      </c>
      <c r="AX9" s="19"/>
      <c r="AY9" s="19"/>
      <c r="AZ9" s="20"/>
      <c r="BA9" s="21"/>
      <c r="BB9" s="22">
        <v>0</v>
      </c>
      <c r="BC9" s="11">
        <f t="shared" si="11"/>
        <v>0</v>
      </c>
      <c r="BD9" s="19"/>
      <c r="BE9" s="11">
        <f t="shared" si="12"/>
        <v>0</v>
      </c>
      <c r="BF9" s="23"/>
      <c r="BG9" s="11">
        <f t="shared" si="13"/>
        <v>0</v>
      </c>
      <c r="BH9" s="52"/>
    </row>
    <row r="10" spans="2:54" ht="12.75">
      <c r="B10" s="42"/>
      <c r="C10" s="42"/>
      <c r="F10" s="43"/>
      <c r="N10" s="43"/>
      <c r="V10" s="70"/>
      <c r="AV10" s="49"/>
      <c r="BB10" s="51"/>
    </row>
    <row r="11" ht="18">
      <c r="B11" s="1"/>
    </row>
    <row r="25" spans="42:59" ht="12.75">
      <c r="AP25" s="55"/>
      <c r="AQ25" s="54"/>
      <c r="AR25" s="56"/>
      <c r="AS25" s="56"/>
      <c r="AT25" s="2"/>
      <c r="AU25" s="55"/>
      <c r="AV25" s="56"/>
      <c r="AW25" s="2"/>
      <c r="AX25" s="54"/>
      <c r="AY25" s="57"/>
      <c r="AZ25" s="56"/>
      <c r="BA25" s="2"/>
      <c r="BB25" s="2"/>
      <c r="BC25" s="54"/>
      <c r="BD25" s="2"/>
      <c r="BE25" s="2"/>
      <c r="BF25" s="2"/>
      <c r="BG25" s="2"/>
    </row>
  </sheetData>
  <sheetProtection/>
  <mergeCells count="18">
    <mergeCell ref="BD2:BE2"/>
    <mergeCell ref="BF2:BG2"/>
    <mergeCell ref="AP2:AQ2"/>
    <mergeCell ref="AR2:AS2"/>
    <mergeCell ref="AT2:AU2"/>
    <mergeCell ref="AV2:AW2"/>
    <mergeCell ref="A2:A3"/>
    <mergeCell ref="B2:G2"/>
    <mergeCell ref="H2:O2"/>
    <mergeCell ref="T2:W2"/>
    <mergeCell ref="B1:L1"/>
    <mergeCell ref="P2:S2"/>
    <mergeCell ref="AN2:AO2"/>
    <mergeCell ref="AX2:BC2"/>
    <mergeCell ref="AJ2:AM2"/>
    <mergeCell ref="X2:AA2"/>
    <mergeCell ref="AB2:AE2"/>
    <mergeCell ref="AF2:AI2"/>
  </mergeCells>
  <printOptions/>
  <pageMargins left="0.75" right="0.75" top="1" bottom="1" header="0.5" footer="0.5"/>
  <pageSetup fitToWidth="3" fitToHeight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ФУ АКР</cp:lastModifiedBy>
  <cp:lastPrinted>2014-03-04T05:33:22Z</cp:lastPrinted>
  <dcterms:created xsi:type="dcterms:W3CDTF">1996-10-08T23:32:33Z</dcterms:created>
  <dcterms:modified xsi:type="dcterms:W3CDTF">2014-03-04T05:33:49Z</dcterms:modified>
  <cp:category/>
  <cp:version/>
  <cp:contentType/>
  <cp:contentStatus/>
</cp:coreProperties>
</file>